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w7359\Downloads\"/>
    </mc:Choice>
  </mc:AlternateContent>
  <xr:revisionPtr revIDLastSave="0" documentId="8_{A10ACADB-8E84-4C62-A356-1A6A0A1A0222}" xr6:coauthVersionLast="47" xr6:coauthVersionMax="47" xr10:uidLastSave="{00000000-0000-0000-0000-000000000000}"/>
  <bookViews>
    <workbookView xWindow="-108" yWindow="-108" windowWidth="23256" windowHeight="12456" activeTab="1" xr2:uid="{50EFEC62-F7CA-46C3-91F1-AF991B51740C}"/>
  </bookViews>
  <sheets>
    <sheet name="Cover Page" sheetId="4" r:id="rId1"/>
    <sheet name="2026 BT Calculator" sheetId="1" r:id="rId2"/>
    <sheet name="Working Sheet" sheetId="2" state="hidden" r:id="rId3"/>
    <sheet name="Sheet1" sheetId="3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Q17" i="2" s="1"/>
  <c r="C7" i="2"/>
  <c r="C17" i="2" s="1"/>
  <c r="D6" i="2"/>
  <c r="Q16" i="2" s="1"/>
  <c r="C6" i="2"/>
  <c r="C16" i="2" s="1"/>
  <c r="D5" i="2"/>
  <c r="U15" i="2" s="1"/>
  <c r="U19" i="2" s="1"/>
  <c r="C5" i="2"/>
  <c r="H15" i="2" s="1"/>
  <c r="H19" i="2" s="1"/>
  <c r="C4" i="2"/>
  <c r="C12" i="2" s="1"/>
  <c r="I15" i="1"/>
  <c r="H15" i="1"/>
  <c r="H16" i="1" s="1"/>
  <c r="H17" i="1" s="1"/>
  <c r="I10" i="1"/>
  <c r="L15" i="2" l="1"/>
  <c r="L19" i="2" s="1"/>
  <c r="AA15" i="2"/>
  <c r="AA19" i="2" s="1"/>
  <c r="N15" i="2"/>
  <c r="N19" i="2" s="1"/>
  <c r="Z15" i="2"/>
  <c r="Z19" i="2" s="1"/>
  <c r="AB15" i="2"/>
  <c r="AB19" i="2" s="1"/>
  <c r="M15" i="2"/>
  <c r="M19" i="2" s="1"/>
  <c r="I16" i="1"/>
  <c r="I17" i="1" s="1"/>
  <c r="D15" i="2"/>
  <c r="D19" i="2" s="1"/>
  <c r="D4" i="2"/>
  <c r="Q12" i="2" s="1"/>
  <c r="Q24" i="2" s="1"/>
  <c r="I19" i="1" s="1"/>
  <c r="E15" i="2"/>
  <c r="E19" i="2" s="1"/>
  <c r="G15" i="2"/>
  <c r="G19" i="2" s="1"/>
  <c r="Y15" i="2"/>
  <c r="Y19" i="2" s="1"/>
  <c r="R15" i="2"/>
  <c r="R19" i="2" s="1"/>
  <c r="T15" i="2"/>
  <c r="T19" i="2" s="1"/>
  <c r="C24" i="2"/>
  <c r="H19" i="1" s="1"/>
  <c r="F15" i="2"/>
  <c r="F19" i="2" s="1"/>
  <c r="S15" i="2"/>
  <c r="S19" i="2" s="1"/>
  <c r="I15" i="2"/>
  <c r="I19" i="2" s="1"/>
  <c r="V15" i="2"/>
  <c r="V19" i="2" s="1"/>
  <c r="J15" i="2"/>
  <c r="J19" i="2" s="1"/>
  <c r="W15" i="2"/>
  <c r="W19" i="2" s="1"/>
  <c r="C15" i="2"/>
  <c r="C19" i="2" s="1"/>
  <c r="C20" i="2" s="1"/>
  <c r="C21" i="2" s="1"/>
  <c r="D12" i="2" s="1"/>
  <c r="K15" i="2"/>
  <c r="K19" i="2" s="1"/>
  <c r="X15" i="2"/>
  <c r="X19" i="2" s="1"/>
  <c r="Q15" i="2"/>
  <c r="Q19" i="2" s="1"/>
  <c r="Q20" i="2" l="1"/>
  <c r="Q21" i="2" s="1"/>
  <c r="R12" i="2" s="1"/>
  <c r="R20" i="2" l="1"/>
  <c r="R21" i="2" s="1"/>
  <c r="D20" i="2"/>
  <c r="D21" i="2" s="1"/>
  <c r="E12" i="2" s="1"/>
  <c r="S12" i="2" l="1"/>
  <c r="S20" i="2" l="1"/>
  <c r="S21" i="2" s="1"/>
  <c r="T12" i="2" s="1"/>
  <c r="E20" i="2"/>
  <c r="E21" i="2" s="1"/>
  <c r="F12" i="2" s="1"/>
  <c r="T20" i="2" l="1"/>
  <c r="T21" i="2" s="1"/>
  <c r="U12" i="2" s="1"/>
  <c r="F20" i="2" l="1"/>
  <c r="F21" i="2" s="1"/>
  <c r="G12" i="2" s="1"/>
  <c r="U20" i="2"/>
  <c r="U21" i="2" s="1"/>
  <c r="V12" i="2" s="1"/>
  <c r="V20" i="2" l="1"/>
  <c r="V21" i="2" s="1"/>
  <c r="W12" i="2" s="1"/>
  <c r="G20" i="2"/>
  <c r="G21" i="2" s="1"/>
  <c r="H12" i="2" s="1"/>
  <c r="W20" i="2" l="1"/>
  <c r="W21" i="2" s="1"/>
  <c r="X12" i="2" s="1"/>
  <c r="H20" i="2"/>
  <c r="H21" i="2" s="1"/>
  <c r="I12" i="2" s="1"/>
  <c r="I20" i="2" l="1"/>
  <c r="I21" i="2" s="1"/>
  <c r="J12" i="2" s="1"/>
  <c r="X20" i="2"/>
  <c r="X21" i="2" s="1"/>
  <c r="Y12" i="2" s="1"/>
  <c r="Y20" i="2" l="1"/>
  <c r="Y21" i="2" s="1"/>
  <c r="Q23" i="2" s="1"/>
  <c r="Z12" i="2"/>
  <c r="Z20" i="2" s="1"/>
  <c r="Z21" i="2" s="1"/>
  <c r="AA12" i="2" s="1"/>
  <c r="AA20" i="2" s="1"/>
  <c r="AA21" i="2" s="1"/>
  <c r="AB12" i="2" s="1"/>
  <c r="AB20" i="2" s="1"/>
  <c r="AB21" i="2" s="1"/>
  <c r="J20" i="2"/>
  <c r="J21" i="2" s="1"/>
  <c r="K12" i="2" s="1"/>
  <c r="Q26" i="2" l="1"/>
  <c r="I21" i="1" s="1"/>
  <c r="K20" i="2"/>
  <c r="K21" i="2" s="1"/>
  <c r="L12" i="2" s="1"/>
  <c r="I18" i="1"/>
  <c r="L20" i="2" l="1"/>
  <c r="L21" i="2" s="1"/>
  <c r="M12" i="2" s="1"/>
  <c r="M20" i="2" l="1"/>
  <c r="M21" i="2" s="1"/>
  <c r="N12" i="2" s="1"/>
  <c r="N20" i="2" l="1"/>
  <c r="N21" i="2" s="1"/>
  <c r="C23" i="2" s="1"/>
  <c r="C26" i="2" l="1"/>
  <c r="H21" i="1" s="1"/>
  <c r="I23" i="1" s="1"/>
  <c r="H18" i="1"/>
</calcChain>
</file>

<file path=xl/sharedStrings.xml><?xml version="1.0" encoding="utf-8"?>
<sst xmlns="http://schemas.openxmlformats.org/spreadsheetml/2006/main" count="60" uniqueCount="37">
  <si>
    <t>This information presented in this model represents pro-forma projections based on</t>
  </si>
  <si>
    <t>a variety of assumptions and does not represent a quote or contractual obligation.</t>
  </si>
  <si>
    <t>Credit Cards Balance Transfer Calculator</t>
  </si>
  <si>
    <t>Other Issuer</t>
  </si>
  <si>
    <t>Collabria</t>
  </si>
  <si>
    <t>Balance Amount</t>
  </si>
  <si>
    <t>APR</t>
  </si>
  <si>
    <t>One-time Balance Transfer Fee</t>
  </si>
  <si>
    <t>Promotion Period in Months</t>
  </si>
  <si>
    <t>N/A</t>
  </si>
  <si>
    <t>Daily Rate</t>
  </si>
  <si>
    <t>Daily Interest</t>
  </si>
  <si>
    <t>Monthly Interest</t>
  </si>
  <si>
    <t>Total Interest in Promotion Period</t>
  </si>
  <si>
    <t>Total Interest + One-time Balance Transfer Fee</t>
  </si>
  <si>
    <t>Estimated Savings</t>
  </si>
  <si>
    <r>
      <t xml:space="preserve">Disclaimer: </t>
    </r>
    <r>
      <rPr>
        <sz val="10"/>
        <color rgb="FF000000"/>
        <rFont val="Verdana"/>
        <family val="2"/>
      </rPr>
      <t xml:space="preserve">This calculator is for illustrative purposes only. The results are only an estimate and actual savings may be higher or lower depending on factors which may not have been assumed. </t>
    </r>
  </si>
  <si>
    <r>
      <t xml:space="preserve">Enter values in </t>
    </r>
    <r>
      <rPr>
        <b/>
        <sz val="10"/>
        <color rgb="FFF07540"/>
        <rFont val="Verdana"/>
        <family val="2"/>
      </rPr>
      <t>orange</t>
    </r>
    <r>
      <rPr>
        <b/>
        <sz val="10"/>
        <color theme="0"/>
        <rFont val="Verdana"/>
        <family val="2"/>
      </rPr>
      <t xml:space="preserve"> cells only.</t>
    </r>
  </si>
  <si>
    <t>Key Assumptions</t>
  </si>
  <si>
    <t>1. 2% minimum payment</t>
  </si>
  <si>
    <t>2. Purchase revolving balance past the interest-free grace period</t>
  </si>
  <si>
    <t>3. No other purchases/cash advance during the promo period</t>
  </si>
  <si>
    <t>4. Assumes 30 days for each month</t>
  </si>
  <si>
    <t>Balance Transfer Calculator</t>
  </si>
  <si>
    <t>For Collabria use only. To see more details, please unprotect the worksheet and expand the grouped rows.</t>
  </si>
  <si>
    <t>Balance</t>
  </si>
  <si>
    <t>One-Time Balance Transfer Fee</t>
  </si>
  <si>
    <t>Month</t>
  </si>
  <si>
    <t>Outstanding Balance</t>
  </si>
  <si>
    <t>Min Payment</t>
  </si>
  <si>
    <t>One-time Fee</t>
  </si>
  <si>
    <t>Fees</t>
  </si>
  <si>
    <t>Total Interest in Promo Period</t>
  </si>
  <si>
    <t>Total Interest + BT Fee</t>
  </si>
  <si>
    <t>Total Interest + Fees</t>
  </si>
  <si>
    <t>2026 Balance Transfer Calculator</t>
  </si>
  <si>
    <t>5. Assumes 365 calendar days in a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</si>
</sst>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0.0%"/>
    <numFmt numFmtId="166" formatCode="_-&quot;$&quot;* #,##0.000_-;\-&quot;$&quot;* #,##0.0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b/>
      <sz val="10"/>
      <color rgb="FFF07540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i/>
      <sz val="11"/>
      <name val="Verdana"/>
      <family val="2"/>
    </font>
    <font>
      <sz val="28"/>
      <color rgb="FFF07540"/>
      <name val="Verdana"/>
      <family val="2"/>
    </font>
    <font>
      <sz val="16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07540"/>
        <bgColor rgb="FF000000"/>
      </patternFill>
    </fill>
    <fill>
      <patternFill patternType="solid">
        <fgColor theme="1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2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4" fontId="8" fillId="3" borderId="5" xfId="1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0" fontId="8" fillId="3" borderId="5" xfId="0" applyNumberFormat="1" applyFont="1" applyFill="1" applyBorder="1" applyAlignment="1">
      <alignment horizontal="center" vertical="center"/>
    </xf>
    <xf numFmtId="9" fontId="8" fillId="3" borderId="5" xfId="2" applyFont="1" applyFill="1" applyBorder="1" applyAlignment="1">
      <alignment horizontal="center" vertical="center"/>
    </xf>
    <xf numFmtId="1" fontId="8" fillId="3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9" fontId="8" fillId="4" borderId="5" xfId="0" applyNumberFormat="1" applyFont="1" applyFill="1" applyBorder="1" applyAlignment="1">
      <alignment horizontal="center" vertical="center"/>
    </xf>
    <xf numFmtId="9" fontId="10" fillId="5" borderId="5" xfId="0" applyNumberFormat="1" applyFont="1" applyFill="1" applyBorder="1" applyAlignment="1">
      <alignment horizontal="center" vertical="center"/>
    </xf>
    <xf numFmtId="9" fontId="10" fillId="5" borderId="5" xfId="2" applyFont="1" applyFill="1" applyBorder="1" applyAlignment="1">
      <alignment horizontal="center" vertical="center"/>
    </xf>
    <xf numFmtId="10" fontId="8" fillId="4" borderId="5" xfId="2" applyNumberFormat="1" applyFont="1" applyFill="1" applyBorder="1" applyAlignment="1">
      <alignment horizontal="center" vertical="center"/>
    </xf>
    <xf numFmtId="10" fontId="10" fillId="5" borderId="5" xfId="2" applyNumberFormat="1" applyFont="1" applyFill="1" applyBorder="1" applyAlignment="1">
      <alignment horizontal="center" vertical="center"/>
    </xf>
    <xf numFmtId="9" fontId="8" fillId="4" borderId="5" xfId="2" applyFont="1" applyFill="1" applyBorder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/>
    </xf>
    <xf numFmtId="44" fontId="8" fillId="4" borderId="5" xfId="1" applyFont="1" applyFill="1" applyBorder="1" applyAlignment="1">
      <alignment horizontal="center" vertical="center"/>
    </xf>
    <xf numFmtId="44" fontId="10" fillId="5" borderId="5" xfId="1" applyFont="1" applyFill="1" applyBorder="1" applyAlignment="1">
      <alignment horizontal="center" vertical="center"/>
    </xf>
    <xf numFmtId="166" fontId="8" fillId="4" borderId="5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6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8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44" fontId="10" fillId="9" borderId="5" xfId="1" applyFont="1" applyFill="1" applyBorder="1" applyAlignment="1" applyProtection="1">
      <alignment vertical="center"/>
      <protection locked="0"/>
    </xf>
    <xf numFmtId="10" fontId="10" fillId="9" borderId="5" xfId="2" applyNumberFormat="1" applyFont="1" applyFill="1" applyBorder="1" applyAlignment="1" applyProtection="1">
      <alignment vertical="center"/>
      <protection locked="0"/>
    </xf>
    <xf numFmtId="0" fontId="5" fillId="8" borderId="4" xfId="0" applyFont="1" applyFill="1" applyBorder="1" applyAlignment="1">
      <alignment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44" fontId="5" fillId="3" borderId="6" xfId="1" applyFont="1" applyFill="1" applyBorder="1" applyAlignment="1" applyProtection="1">
      <alignment vertical="center"/>
    </xf>
    <xf numFmtId="10" fontId="5" fillId="3" borderId="6" xfId="2" applyNumberFormat="1" applyFont="1" applyFill="1" applyBorder="1" applyAlignment="1" applyProtection="1">
      <alignment vertical="center"/>
    </xf>
    <xf numFmtId="165" fontId="5" fillId="3" borderId="5" xfId="2" applyNumberFormat="1" applyFont="1" applyFill="1" applyBorder="1" applyAlignment="1" applyProtection="1">
      <alignment vertical="center"/>
    </xf>
    <xf numFmtId="165" fontId="5" fillId="3" borderId="6" xfId="2" applyNumberFormat="1" applyFont="1" applyFill="1" applyBorder="1" applyAlignment="1" applyProtection="1">
      <alignment vertical="center"/>
    </xf>
    <xf numFmtId="1" fontId="5" fillId="3" borderId="5" xfId="2" applyNumberFormat="1" applyFont="1" applyFill="1" applyBorder="1" applyAlignment="1" applyProtection="1">
      <alignment horizontal="right" vertical="center"/>
    </xf>
    <xf numFmtId="1" fontId="5" fillId="3" borderId="6" xfId="2" applyNumberFormat="1" applyFont="1" applyFill="1" applyBorder="1" applyAlignment="1" applyProtection="1">
      <alignment horizontal="right" vertical="center"/>
    </xf>
    <xf numFmtId="0" fontId="4" fillId="8" borderId="4" xfId="0" applyFont="1" applyFill="1" applyBorder="1" applyAlignment="1">
      <alignment vertical="center"/>
    </xf>
    <xf numFmtId="10" fontId="5" fillId="8" borderId="5" xfId="2" applyNumberFormat="1" applyFont="1" applyFill="1" applyBorder="1" applyAlignment="1" applyProtection="1">
      <alignment vertical="center"/>
    </xf>
    <xf numFmtId="10" fontId="5" fillId="8" borderId="6" xfId="2" applyNumberFormat="1" applyFont="1" applyFill="1" applyBorder="1" applyAlignment="1" applyProtection="1">
      <alignment vertical="center"/>
    </xf>
    <xf numFmtId="44" fontId="5" fillId="8" borderId="5" xfId="1" applyFont="1" applyFill="1" applyBorder="1" applyAlignment="1" applyProtection="1">
      <alignment vertical="center"/>
    </xf>
    <xf numFmtId="44" fontId="5" fillId="8" borderId="6" xfId="1" applyFont="1" applyFill="1" applyBorder="1" applyAlignment="1" applyProtection="1">
      <alignment vertical="center"/>
    </xf>
    <xf numFmtId="0" fontId="4" fillId="8" borderId="7" xfId="0" applyFont="1" applyFill="1" applyBorder="1" applyAlignment="1">
      <alignment vertical="center"/>
    </xf>
    <xf numFmtId="44" fontId="5" fillId="8" borderId="8" xfId="1" applyFont="1" applyFill="1" applyBorder="1" applyAlignment="1" applyProtection="1">
      <alignment vertical="center"/>
    </xf>
    <xf numFmtId="44" fontId="4" fillId="8" borderId="9" xfId="1" applyFont="1" applyFill="1" applyBorder="1" applyAlignment="1" applyProtection="1">
      <alignment vertical="center"/>
    </xf>
    <xf numFmtId="0" fontId="12" fillId="3" borderId="0" xfId="0" applyFont="1" applyFill="1"/>
    <xf numFmtId="0" fontId="13" fillId="3" borderId="0" xfId="0" applyFont="1" applyFill="1"/>
    <xf numFmtId="0" fontId="14" fillId="3" borderId="0" xfId="0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6" fillId="3" borderId="0" xfId="0" applyFont="1" applyFill="1" applyAlignment="1">
      <alignment vertical="center" wrapText="1"/>
    </xf>
    <xf numFmtId="0" fontId="0" fillId="3" borderId="0" xfId="0" applyFill="1"/>
    <xf numFmtId="0" fontId="15" fillId="3" borderId="0" xfId="0" applyFont="1" applyFill="1" applyAlignment="1">
      <alignment horizontal="center" vertical="center" wrapText="1"/>
    </xf>
    <xf numFmtId="14" fontId="16" fillId="3" borderId="0" xfId="0" applyNumberFormat="1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5" fillId="8" borderId="10" xfId="0" applyFont="1" applyFill="1" applyBorder="1" applyAlignment="1">
      <alignment vertical="center"/>
    </xf>
    <xf numFmtId="0" fontId="5" fillId="8" borderId="0" xfId="0" applyFont="1" applyFill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5" fillId="8" borderId="17" xfId="0" applyFont="1" applyFill="1" applyBorder="1" applyAlignment="1">
      <alignment vertical="center"/>
    </xf>
    <xf numFmtId="0" fontId="9" fillId="10" borderId="11" xfId="0" applyFont="1" applyFill="1" applyBorder="1" applyAlignment="1">
      <alignment vertical="center"/>
    </xf>
    <xf numFmtId="0" fontId="9" fillId="10" borderId="12" xfId="0" applyFont="1" applyFill="1" applyBorder="1" applyAlignment="1">
      <alignment vertical="center"/>
    </xf>
    <xf numFmtId="0" fontId="9" fillId="10" borderId="13" xfId="0" applyFont="1" applyFill="1" applyBorder="1" applyAlignment="1">
      <alignment vertical="center"/>
    </xf>
    <xf numFmtId="0" fontId="9" fillId="10" borderId="1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07540"/>
      <color rgb="FF69C4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390526</xdr:colOff>
      <xdr:row>8</xdr:row>
      <xdr:rowOff>104775</xdr:rowOff>
    </xdr:from>
    <xdr:to>
      <xdr:col>13</xdr:col>
      <xdr:colOff>211947</xdr:colOff>
      <xdr:row>11</xdr:row>
      <xdr:rowOff>78105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9A3910-31A8-3C89-FBE2-2B638673F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6" y="1476375"/>
          <a:ext cx="2336021" cy="487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123266</xdr:colOff>
      <xdr:row>2</xdr:row>
      <xdr:rowOff>100852</xdr:rowOff>
    </xdr:from>
    <xdr:to>
      <xdr:col>8</xdr:col>
      <xdr:colOff>820054</xdr:colOff>
      <xdr:row>5</xdr:row>
      <xdr:rowOff>18602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4DCFCA-7137-6529-4991-8349E3AE3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707" y="392205"/>
          <a:ext cx="1667666" cy="362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1BE7-FE4D-43D2-88A5-6F8F94117B56}">
  <dimension ref="A1:W41"/>
  <sheetViews>
    <sheetView workbookViewId="0">
      <selection activeCell="G19" sqref="G19:Q19"/>
    </sheetView>
  </sheetViews>
  <sheetFormatPr defaultColWidth="9.109375" defaultRowHeight="14.4" x14ac:dyDescent="0.3"/>
  <cols>
    <col min="1" max="16384" width="9.109375" style="61"/>
  </cols>
  <sheetData>
    <row r="1" spans="1:20" s="56" customFormat="1" ht="13.8" x14ac:dyDescent="0.25">
      <c r="T1" s="57"/>
    </row>
    <row r="2" spans="1:20" s="56" customFormat="1" ht="13.8" x14ac:dyDescent="0.25">
      <c r="T2" s="57"/>
    </row>
    <row r="3" spans="1:20" s="56" customFormat="1" ht="13.8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7"/>
    </row>
    <row r="4" spans="1:20" s="56" customFormat="1" ht="13.8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7"/>
    </row>
    <row r="5" spans="1:20" s="56" customFormat="1" ht="13.8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7"/>
    </row>
    <row r="6" spans="1:20" s="56" customFormat="1" ht="13.8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7"/>
    </row>
    <row r="7" spans="1:20" s="56" customFormat="1" ht="13.8" x14ac:dyDescent="0.2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7"/>
    </row>
    <row r="8" spans="1:20" s="56" customFormat="1" ht="13.8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7"/>
    </row>
    <row r="9" spans="1:20" s="56" customFormat="1" ht="13.8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7"/>
    </row>
    <row r="10" spans="1:20" s="56" customFormat="1" ht="13.8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7"/>
    </row>
    <row r="11" spans="1:20" s="56" customFormat="1" ht="13.8" x14ac:dyDescent="0.25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7"/>
    </row>
    <row r="12" spans="1:20" s="56" customFormat="1" ht="13.8" x14ac:dyDescent="0.2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7"/>
    </row>
    <row r="13" spans="1:20" s="56" customFormat="1" ht="13.8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7"/>
    </row>
    <row r="14" spans="1:20" s="56" customFormat="1" ht="13.8" x14ac:dyDescent="0.25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7"/>
    </row>
    <row r="15" spans="1:20" s="56" customFormat="1" ht="13.8" x14ac:dyDescent="0.25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7"/>
    </row>
    <row r="16" spans="1:20" s="56" customFormat="1" ht="13.8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7"/>
    </row>
    <row r="17" spans="1:23" s="56" customFormat="1" ht="13.8" x14ac:dyDescent="0.25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7"/>
    </row>
    <row r="18" spans="1:23" s="56" customFormat="1" ht="35.4" x14ac:dyDescent="0.25">
      <c r="B18" s="59"/>
      <c r="C18" s="59"/>
      <c r="D18" s="59"/>
      <c r="E18" s="59"/>
      <c r="F18" s="59"/>
      <c r="G18" s="62" t="s">
        <v>35</v>
      </c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59"/>
      <c r="S18" s="59"/>
      <c r="T18" s="59"/>
      <c r="U18" s="59"/>
      <c r="V18" s="59"/>
      <c r="W18" s="59"/>
    </row>
    <row r="19" spans="1:23" s="56" customFormat="1" ht="19.8" x14ac:dyDescent="0.25">
      <c r="A19" s="60"/>
      <c r="B19" s="60"/>
      <c r="C19" s="60"/>
      <c r="D19" s="60"/>
      <c r="E19" s="60"/>
      <c r="F19" s="60"/>
      <c r="G19" s="63">
        <v>46055</v>
      </c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0"/>
      <c r="S19" s="60"/>
      <c r="T19" s="60"/>
      <c r="U19" s="60"/>
      <c r="V19" s="60"/>
      <c r="W19" s="60"/>
    </row>
    <row r="20" spans="1:23" s="56" customFormat="1" ht="13.8" x14ac:dyDescent="0.25">
      <c r="A20" s="58"/>
      <c r="B20" s="58"/>
      <c r="C20" s="58"/>
      <c r="D20" s="58"/>
      <c r="E20" s="58"/>
      <c r="F20" s="58"/>
      <c r="G20" s="65" t="s">
        <v>0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58"/>
      <c r="S20" s="58"/>
      <c r="T20" s="58"/>
      <c r="U20" s="58"/>
      <c r="V20" s="58"/>
      <c r="W20" s="58"/>
    </row>
    <row r="21" spans="1:23" s="56" customFormat="1" ht="13.8" x14ac:dyDescent="0.25">
      <c r="A21" s="58"/>
      <c r="B21" s="58"/>
      <c r="C21" s="58"/>
      <c r="D21" s="58"/>
      <c r="E21" s="58"/>
      <c r="F21" s="58"/>
      <c r="G21" s="65" t="s">
        <v>1</v>
      </c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58"/>
      <c r="S21" s="58"/>
      <c r="T21" s="58"/>
      <c r="U21" s="58"/>
      <c r="V21" s="58"/>
      <c r="W21" s="58"/>
    </row>
    <row r="22" spans="1:23" s="56" customFormat="1" ht="13.8" x14ac:dyDescent="0.25">
      <c r="T22" s="57"/>
    </row>
    <row r="23" spans="1:23" s="56" customFormat="1" ht="13.8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7"/>
    </row>
    <row r="24" spans="1:23" s="56" customFormat="1" ht="13.8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7"/>
    </row>
    <row r="25" spans="1:23" s="56" customFormat="1" ht="13.8" x14ac:dyDescent="0.2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7"/>
    </row>
    <row r="26" spans="1:23" s="56" customFormat="1" ht="13.8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7"/>
    </row>
    <row r="27" spans="1:23" s="56" customFormat="1" ht="13.8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7"/>
    </row>
    <row r="28" spans="1:23" s="56" customFormat="1" ht="13.8" x14ac:dyDescent="0.25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7"/>
    </row>
    <row r="29" spans="1:23" s="56" customFormat="1" ht="13.8" x14ac:dyDescent="0.2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7"/>
    </row>
    <row r="30" spans="1:23" s="56" customFormat="1" ht="13.8" x14ac:dyDescent="0.2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7"/>
    </row>
    <row r="31" spans="1:23" s="56" customFormat="1" ht="13.8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7"/>
    </row>
    <row r="32" spans="1:23" s="56" customFormat="1" ht="13.8" x14ac:dyDescent="0.25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7"/>
    </row>
    <row r="33" spans="1:20" s="56" customFormat="1" ht="13.8" x14ac:dyDescent="0.25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7"/>
    </row>
    <row r="34" spans="1:20" s="56" customFormat="1" ht="13.8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7"/>
    </row>
    <row r="35" spans="1:20" s="56" customFormat="1" ht="13.8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7"/>
    </row>
    <row r="36" spans="1:20" s="56" customFormat="1" ht="13.8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7"/>
    </row>
    <row r="37" spans="1:20" s="56" customFormat="1" ht="13.8" x14ac:dyDescent="0.2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7"/>
    </row>
    <row r="38" spans="1:20" s="56" customFormat="1" ht="13.8" x14ac:dyDescent="0.2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57"/>
    </row>
    <row r="39" spans="1:20" s="56" customFormat="1" ht="13.8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</row>
    <row r="40" spans="1:20" s="56" customFormat="1" ht="13.8" x14ac:dyDescent="0.25"/>
    <row r="41" spans="1:20" s="56" customFormat="1" ht="13.8" x14ac:dyDescent="0.25"/>
  </sheetData>
  <sheetProtection algorithmName="SHA-512" hashValue="FUE3c1NEJPs+eqhGJlwH8PYpWeAyKdUhpzINPVnXwZ61mGzUvzmMi/abwcscCMCEc5MUSHUPMfKe3n4Bf73sig==" saltValue="ENHBBNeX4jo8oOwWph0o2A==" spinCount="100000" sheet="1" objects="1" scenarios="1"/>
  <mergeCells count="5">
    <mergeCell ref="G18:Q18"/>
    <mergeCell ref="G19:Q19"/>
    <mergeCell ref="G20:Q20"/>
    <mergeCell ref="G21:Q21"/>
    <mergeCell ref="A38:S3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AB3E1-E55A-48F3-891E-7E293A983600}">
  <dimension ref="A3:RD35"/>
  <sheetViews>
    <sheetView tabSelected="1" zoomScale="85" zoomScaleNormal="85" workbookViewId="0">
      <selection activeCell="I13" sqref="I13"/>
    </sheetView>
  </sheetViews>
  <sheetFormatPr defaultColWidth="8.6640625" defaultRowHeight="11.4" x14ac:dyDescent="0.3"/>
  <cols>
    <col min="1" max="1" width="8.6640625" style="27" customWidth="1"/>
    <col min="2" max="5" width="8.6640625" style="27"/>
    <col min="6" max="6" width="4.6640625" style="27" customWidth="1"/>
    <col min="7" max="7" width="54" style="27" customWidth="1"/>
    <col min="8" max="8" width="14.44140625" style="27" bestFit="1" customWidth="1"/>
    <col min="9" max="9" width="13.88671875" style="27" customWidth="1"/>
    <col min="10" max="10" width="4.6640625" style="27" customWidth="1"/>
    <col min="11" max="472" width="8.6640625" style="27"/>
    <col min="473" max="16384" width="8.6640625" style="25"/>
  </cols>
  <sheetData>
    <row r="3" spans="1:472" x14ac:dyDescent="0.3">
      <c r="F3" s="31"/>
      <c r="G3" s="31"/>
      <c r="H3" s="31"/>
      <c r="I3" s="31"/>
      <c r="J3" s="31"/>
    </row>
    <row r="4" spans="1:472" x14ac:dyDescent="0.3">
      <c r="F4" s="31"/>
      <c r="G4" s="31"/>
      <c r="H4" s="31"/>
      <c r="I4" s="31"/>
      <c r="J4" s="31"/>
    </row>
    <row r="5" spans="1:472" x14ac:dyDescent="0.3">
      <c r="F5" s="31"/>
      <c r="G5" s="31"/>
      <c r="H5" s="31"/>
      <c r="I5" s="31"/>
      <c r="J5" s="31"/>
    </row>
    <row r="6" spans="1:472" x14ac:dyDescent="0.3">
      <c r="F6" s="31"/>
      <c r="G6" s="31"/>
      <c r="H6" s="31"/>
      <c r="I6" s="31"/>
      <c r="J6" s="31"/>
    </row>
    <row r="7" spans="1:472" ht="12" thickBot="1" x14ac:dyDescent="0.35">
      <c r="F7" s="31"/>
      <c r="G7" s="31"/>
      <c r="H7" s="31"/>
      <c r="I7" s="31"/>
      <c r="J7" s="31"/>
    </row>
    <row r="8" spans="1:472" ht="12.6" x14ac:dyDescent="0.3">
      <c r="F8" s="31"/>
      <c r="G8" s="75" t="s">
        <v>2</v>
      </c>
      <c r="H8" s="76"/>
      <c r="I8" s="77"/>
      <c r="J8" s="33"/>
      <c r="K8" s="28"/>
    </row>
    <row r="9" spans="1:472" ht="12.6" x14ac:dyDescent="0.3">
      <c r="F9" s="31"/>
      <c r="G9" s="38"/>
      <c r="H9" s="39" t="s">
        <v>3</v>
      </c>
      <c r="I9" s="40" t="s">
        <v>4</v>
      </c>
      <c r="J9" s="33"/>
      <c r="K9" s="28"/>
    </row>
    <row r="10" spans="1:472" ht="12.6" x14ac:dyDescent="0.3">
      <c r="F10" s="31"/>
      <c r="G10" s="41" t="s">
        <v>5</v>
      </c>
      <c r="H10" s="36">
        <v>9000</v>
      </c>
      <c r="I10" s="42">
        <f>H10</f>
        <v>9000</v>
      </c>
      <c r="J10" s="33"/>
      <c r="K10" s="29"/>
      <c r="L10" s="29"/>
      <c r="M10" s="29"/>
    </row>
    <row r="11" spans="1:472" ht="12.6" x14ac:dyDescent="0.3">
      <c r="F11" s="31"/>
      <c r="G11" s="41" t="s">
        <v>6</v>
      </c>
      <c r="H11" s="37">
        <v>0.21990000000000001</v>
      </c>
      <c r="I11" s="43">
        <v>0</v>
      </c>
      <c r="J11" s="33"/>
      <c r="K11" s="28"/>
    </row>
    <row r="12" spans="1:472" ht="12.6" x14ac:dyDescent="0.3">
      <c r="F12" s="31"/>
      <c r="G12" s="41" t="s">
        <v>7</v>
      </c>
      <c r="H12" s="44">
        <v>0</v>
      </c>
      <c r="I12" s="45">
        <v>0.03</v>
      </c>
      <c r="J12" s="33"/>
      <c r="K12" s="28"/>
    </row>
    <row r="13" spans="1:472" ht="12.6" x14ac:dyDescent="0.3">
      <c r="F13" s="31"/>
      <c r="G13" s="41" t="s">
        <v>8</v>
      </c>
      <c r="H13" s="46" t="s">
        <v>9</v>
      </c>
      <c r="I13" s="47">
        <v>12</v>
      </c>
      <c r="J13" s="33"/>
      <c r="K13" s="28"/>
    </row>
    <row r="14" spans="1:472" s="26" customFormat="1" ht="12.6" x14ac:dyDescent="0.3">
      <c r="A14" s="30"/>
      <c r="B14" s="30"/>
      <c r="C14" s="30"/>
      <c r="D14" s="30"/>
      <c r="E14" s="30"/>
      <c r="F14" s="32"/>
      <c r="G14" s="41"/>
      <c r="H14" s="46"/>
      <c r="I14" s="47"/>
      <c r="J14" s="34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</row>
    <row r="15" spans="1:472" ht="12.6" hidden="1" x14ac:dyDescent="0.3">
      <c r="F15" s="31"/>
      <c r="G15" s="48" t="s">
        <v>10</v>
      </c>
      <c r="H15" s="49">
        <f>H11/365</f>
        <v>6.0246575342465757E-4</v>
      </c>
      <c r="I15" s="50">
        <f>I11/365</f>
        <v>0</v>
      </c>
      <c r="J15" s="33"/>
      <c r="K15" s="28"/>
    </row>
    <row r="16" spans="1:472" ht="12.6" hidden="1" x14ac:dyDescent="0.3">
      <c r="F16" s="31"/>
      <c r="G16" s="48" t="s">
        <v>11</v>
      </c>
      <c r="H16" s="51">
        <f>H10*H15</f>
        <v>5.422191780821918</v>
      </c>
      <c r="I16" s="52">
        <f>I10*I15</f>
        <v>0</v>
      </c>
      <c r="J16" s="33"/>
      <c r="K16" s="28"/>
    </row>
    <row r="17" spans="6:11" ht="12.6" hidden="1" x14ac:dyDescent="0.3">
      <c r="F17" s="31"/>
      <c r="G17" s="48" t="s">
        <v>12</v>
      </c>
      <c r="H17" s="51">
        <f>H16*30</f>
        <v>162.66575342465754</v>
      </c>
      <c r="I17" s="52">
        <f>I16*30</f>
        <v>0</v>
      </c>
      <c r="J17" s="33"/>
      <c r="K17" s="28"/>
    </row>
    <row r="18" spans="6:11" ht="12.6" x14ac:dyDescent="0.3">
      <c r="F18" s="31"/>
      <c r="G18" s="48" t="s">
        <v>13</v>
      </c>
      <c r="H18" s="51">
        <f>'Working Sheet'!C23</f>
        <v>1931.4435063371616</v>
      </c>
      <c r="I18" s="52">
        <f>'Working Sheet'!Q23</f>
        <v>0</v>
      </c>
      <c r="J18" s="33"/>
      <c r="K18" s="28"/>
    </row>
    <row r="19" spans="6:11" ht="12.6" x14ac:dyDescent="0.3">
      <c r="F19" s="31"/>
      <c r="G19" s="48" t="s">
        <v>7</v>
      </c>
      <c r="H19" s="51">
        <f>'Working Sheet'!C24</f>
        <v>0</v>
      </c>
      <c r="I19" s="52">
        <f>'Working Sheet'!Q24</f>
        <v>270</v>
      </c>
      <c r="J19" s="33"/>
      <c r="K19" s="28"/>
    </row>
    <row r="20" spans="6:11" ht="12.6" x14ac:dyDescent="0.3">
      <c r="F20" s="31"/>
      <c r="G20" s="48"/>
      <c r="H20" s="51"/>
      <c r="I20" s="52"/>
      <c r="J20" s="33"/>
      <c r="K20" s="28"/>
    </row>
    <row r="21" spans="6:11" ht="12.6" x14ac:dyDescent="0.3">
      <c r="F21" s="31"/>
      <c r="G21" s="48" t="s">
        <v>14</v>
      </c>
      <c r="H21" s="51">
        <f>'Working Sheet'!C26</f>
        <v>1931.4435063371616</v>
      </c>
      <c r="I21" s="52">
        <f>'Working Sheet'!Q26</f>
        <v>270</v>
      </c>
      <c r="J21" s="33"/>
      <c r="K21" s="28"/>
    </row>
    <row r="22" spans="6:11" ht="12.6" x14ac:dyDescent="0.3">
      <c r="F22" s="31"/>
      <c r="G22" s="48"/>
      <c r="H22" s="51"/>
      <c r="I22" s="52"/>
      <c r="J22" s="33"/>
      <c r="K22" s="28"/>
    </row>
    <row r="23" spans="6:11" ht="13.2" thickBot="1" x14ac:dyDescent="0.35">
      <c r="F23" s="31"/>
      <c r="G23" s="53" t="s">
        <v>15</v>
      </c>
      <c r="H23" s="54"/>
      <c r="I23" s="55">
        <f>H21-I21</f>
        <v>1661.4435063371616</v>
      </c>
      <c r="J23" s="33"/>
      <c r="K23" s="28"/>
    </row>
    <row r="24" spans="6:11" ht="13.2" thickBot="1" x14ac:dyDescent="0.35">
      <c r="F24" s="31"/>
      <c r="G24" s="33"/>
      <c r="H24" s="33"/>
      <c r="I24" s="33"/>
      <c r="J24" s="33"/>
      <c r="K24" s="28"/>
    </row>
    <row r="25" spans="6:11" ht="54.6" customHeight="1" x14ac:dyDescent="0.3">
      <c r="F25" s="31"/>
      <c r="G25" s="78" t="s">
        <v>16</v>
      </c>
      <c r="H25" s="79"/>
      <c r="I25" s="80"/>
      <c r="J25" s="33"/>
      <c r="K25" s="28"/>
    </row>
    <row r="26" spans="6:11" ht="25.95" customHeight="1" thickBot="1" x14ac:dyDescent="0.35">
      <c r="F26" s="31"/>
      <c r="G26" s="81" t="s">
        <v>17</v>
      </c>
      <c r="H26" s="82"/>
      <c r="I26" s="83"/>
      <c r="J26" s="35"/>
      <c r="K26" s="28"/>
    </row>
    <row r="27" spans="6:11" ht="13.2" thickBot="1" x14ac:dyDescent="0.35">
      <c r="F27" s="31"/>
      <c r="G27" s="31"/>
      <c r="H27" s="31"/>
      <c r="I27" s="31"/>
      <c r="J27" s="33"/>
      <c r="K27" s="28"/>
    </row>
    <row r="28" spans="6:11" ht="12.6" x14ac:dyDescent="0.3">
      <c r="F28" s="31"/>
      <c r="G28" s="72" t="s">
        <v>18</v>
      </c>
      <c r="H28" s="73"/>
      <c r="I28" s="74"/>
      <c r="J28" s="33"/>
      <c r="K28" s="28"/>
    </row>
    <row r="29" spans="6:11" ht="12.6" x14ac:dyDescent="0.3">
      <c r="F29" s="31"/>
      <c r="G29" s="66" t="s">
        <v>19</v>
      </c>
      <c r="H29" s="67"/>
      <c r="I29" s="68"/>
      <c r="J29" s="33"/>
      <c r="K29" s="28"/>
    </row>
    <row r="30" spans="6:11" ht="12.6" x14ac:dyDescent="0.3">
      <c r="F30" s="31"/>
      <c r="G30" s="66" t="s">
        <v>20</v>
      </c>
      <c r="H30" s="67"/>
      <c r="I30" s="68"/>
      <c r="J30" s="33"/>
      <c r="K30" s="28"/>
    </row>
    <row r="31" spans="6:11" ht="12.6" x14ac:dyDescent="0.3">
      <c r="F31" s="31"/>
      <c r="G31" s="66" t="s">
        <v>21</v>
      </c>
      <c r="H31" s="67"/>
      <c r="I31" s="68"/>
      <c r="J31" s="33"/>
      <c r="K31" s="28"/>
    </row>
    <row r="32" spans="6:11" ht="12.6" x14ac:dyDescent="0.3">
      <c r="F32" s="31"/>
      <c r="G32" s="66" t="s">
        <v>22</v>
      </c>
      <c r="H32" s="67"/>
      <c r="I32" s="68"/>
      <c r="J32" s="33"/>
      <c r="K32" s="28"/>
    </row>
    <row r="33" spans="6:10" ht="13.2" thickBot="1" x14ac:dyDescent="0.35">
      <c r="F33" s="31"/>
      <c r="G33" s="69" t="s">
        <v>36</v>
      </c>
      <c r="H33" s="70"/>
      <c r="I33" s="71"/>
      <c r="J33" s="31"/>
    </row>
    <row r="34" spans="6:10" x14ac:dyDescent="0.3">
      <c r="F34" s="31"/>
      <c r="G34" s="31"/>
      <c r="H34" s="31"/>
      <c r="I34" s="31"/>
      <c r="J34" s="31"/>
    </row>
    <row r="35" spans="6:10" x14ac:dyDescent="0.3">
      <c r="F35" s="31"/>
      <c r="G35" s="31"/>
      <c r="H35" s="31"/>
      <c r="I35" s="31"/>
      <c r="J35" s="31"/>
    </row>
  </sheetData>
  <sheetProtection algorithmName="SHA-512" hashValue="36SvF9RGusEhDzEguWYuWF5aVL+ZplyDZZMHsujx2oYD2zl/fIHDCluk+Ms+u7Ns2UKLhMElWP4rAicEuZUg3g==" saltValue="9jGKM7jCV+pPm66n0J0/qA==" spinCount="100000" sheet="1" objects="1" scenarios="1"/>
  <mergeCells count="9">
    <mergeCell ref="G32:I32"/>
    <mergeCell ref="G33:I33"/>
    <mergeCell ref="G28:I28"/>
    <mergeCell ref="G8:I8"/>
    <mergeCell ref="G29:I29"/>
    <mergeCell ref="G30:I30"/>
    <mergeCell ref="G31:I31"/>
    <mergeCell ref="G25:I25"/>
    <mergeCell ref="G26:I2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EF32-AEE4-4AA0-9D83-EF350CB569F7}">
  <dimension ref="B1:AB27"/>
  <sheetViews>
    <sheetView zoomScale="85" zoomScaleNormal="85" workbookViewId="0">
      <selection activeCell="H72" sqref="H72"/>
    </sheetView>
  </sheetViews>
  <sheetFormatPr defaultColWidth="8.6640625" defaultRowHeight="10.199999999999999" outlineLevelRow="1" x14ac:dyDescent="0.3"/>
  <cols>
    <col min="1" max="1" width="2.109375" style="1" customWidth="1"/>
    <col min="2" max="2" width="36.6640625" style="1" bestFit="1" customWidth="1"/>
    <col min="3" max="3" width="15.33203125" style="1" bestFit="1" customWidth="1"/>
    <col min="4" max="11" width="12.44140625" style="1" bestFit="1" customWidth="1"/>
    <col min="12" max="14" width="12.44140625" style="1" customWidth="1"/>
    <col min="15" max="15" width="10.5546875" style="1" customWidth="1"/>
    <col min="16" max="16" width="33.5546875" style="1" bestFit="1" customWidth="1"/>
    <col min="17" max="25" width="13.6640625" style="1" bestFit="1" customWidth="1"/>
    <col min="26" max="16384" width="8.6640625" style="1"/>
  </cols>
  <sheetData>
    <row r="1" spans="2:28" ht="12.6" x14ac:dyDescent="0.3">
      <c r="B1" s="90" t="s">
        <v>23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2:28" ht="12.6" x14ac:dyDescent="0.3">
      <c r="B2" s="92" t="s">
        <v>24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</row>
    <row r="3" spans="2:28" ht="12.6" hidden="1" outlineLevel="1" x14ac:dyDescent="0.3">
      <c r="B3" s="3"/>
      <c r="C3" s="2" t="s">
        <v>3</v>
      </c>
      <c r="D3" s="2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2:28" ht="12.6" hidden="1" outlineLevel="1" x14ac:dyDescent="0.3">
      <c r="B4" s="2" t="s">
        <v>25</v>
      </c>
      <c r="C4" s="5">
        <f>'2026 BT Calculator'!H10</f>
        <v>9000</v>
      </c>
      <c r="D4" s="6">
        <f>'2026 BT Calculator'!I10</f>
        <v>9000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2:28" ht="12.6" hidden="1" outlineLevel="1" x14ac:dyDescent="0.3">
      <c r="B5" s="2" t="s">
        <v>6</v>
      </c>
      <c r="C5" s="7">
        <f>'2026 BT Calculator'!H11</f>
        <v>0.21990000000000001</v>
      </c>
      <c r="D5" s="7">
        <f>'2026 BT Calculator'!I11</f>
        <v>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2:28" ht="12.6" hidden="1" outlineLevel="1" x14ac:dyDescent="0.3">
      <c r="B6" s="2" t="s">
        <v>26</v>
      </c>
      <c r="C6" s="8">
        <f>'2026 BT Calculator'!H12</f>
        <v>0</v>
      </c>
      <c r="D6" s="8">
        <f>'2026 BT Calculator'!I12</f>
        <v>0.03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2:28" ht="12.6" hidden="1" outlineLevel="1" x14ac:dyDescent="0.3">
      <c r="B7" s="2" t="s">
        <v>8</v>
      </c>
      <c r="C7" s="9" t="str">
        <f>'2026 BT Calculator'!H13</f>
        <v>N/A</v>
      </c>
      <c r="D7" s="9">
        <f>'2026 BT Calculator'!I13</f>
        <v>12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2:28" ht="12.6" hidden="1" outlineLevel="1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28" ht="12.6" hidden="1" outlineLevel="1" x14ac:dyDescent="0.3">
      <c r="B9" s="84" t="s">
        <v>3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4"/>
      <c r="P9" s="86" t="s">
        <v>4</v>
      </c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</row>
    <row r="10" spans="2:28" ht="12.6" hidden="1" outlineLevel="1" x14ac:dyDescent="0.3">
      <c r="B10" s="12"/>
      <c r="C10" s="94" t="s">
        <v>27</v>
      </c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6"/>
      <c r="O10" s="4"/>
      <c r="P10" s="13"/>
      <c r="Q10" s="88" t="s">
        <v>27</v>
      </c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</row>
    <row r="11" spans="2:28" ht="12.6" hidden="1" outlineLevel="1" x14ac:dyDescent="0.3">
      <c r="B11" s="12"/>
      <c r="C11" s="10">
        <v>1</v>
      </c>
      <c r="D11" s="10">
        <v>2</v>
      </c>
      <c r="E11" s="10">
        <v>3</v>
      </c>
      <c r="F11" s="10">
        <v>4</v>
      </c>
      <c r="G11" s="10">
        <v>5</v>
      </c>
      <c r="H11" s="10">
        <v>6</v>
      </c>
      <c r="I11" s="10">
        <v>7</v>
      </c>
      <c r="J11" s="10">
        <v>8</v>
      </c>
      <c r="K11" s="10">
        <v>9</v>
      </c>
      <c r="L11" s="10">
        <v>10</v>
      </c>
      <c r="M11" s="10">
        <v>11</v>
      </c>
      <c r="N11" s="10">
        <v>12</v>
      </c>
      <c r="O11" s="4"/>
      <c r="P11" s="13"/>
      <c r="Q11" s="11">
        <v>1</v>
      </c>
      <c r="R11" s="11">
        <v>2</v>
      </c>
      <c r="S11" s="11">
        <v>3</v>
      </c>
      <c r="T11" s="11">
        <v>4</v>
      </c>
      <c r="U11" s="11">
        <v>5</v>
      </c>
      <c r="V11" s="11">
        <v>6</v>
      </c>
      <c r="W11" s="11">
        <v>7</v>
      </c>
      <c r="X11" s="11">
        <v>8</v>
      </c>
      <c r="Y11" s="11">
        <v>9</v>
      </c>
      <c r="Z11" s="11">
        <v>10</v>
      </c>
      <c r="AA11" s="11">
        <v>11</v>
      </c>
      <c r="AB11" s="11">
        <v>12</v>
      </c>
    </row>
    <row r="12" spans="2:28" ht="12.6" hidden="1" outlineLevel="1" x14ac:dyDescent="0.3">
      <c r="B12" s="10" t="s">
        <v>28</v>
      </c>
      <c r="C12" s="22">
        <f>C4</f>
        <v>9000</v>
      </c>
      <c r="D12" s="22">
        <f>$C12-(C12*C13)+C21</f>
        <v>8982.6657534246569</v>
      </c>
      <c r="E12" s="22">
        <f t="shared" ref="E12:N12" si="0">D12-(D12*D13)+D21</f>
        <v>8965.3648930831296</v>
      </c>
      <c r="F12" s="22">
        <f t="shared" si="0"/>
        <v>8948.0973546726163</v>
      </c>
      <c r="G12" s="22">
        <f t="shared" si="0"/>
        <v>8930.8630740141652</v>
      </c>
      <c r="H12" s="22">
        <f t="shared" si="0"/>
        <v>8913.6619870524337</v>
      </c>
      <c r="I12" s="22">
        <f t="shared" si="0"/>
        <v>8896.494029855452</v>
      </c>
      <c r="J12" s="22">
        <f t="shared" si="0"/>
        <v>8879.3591386143889</v>
      </c>
      <c r="K12" s="22">
        <f t="shared" si="0"/>
        <v>8862.257249643304</v>
      </c>
      <c r="L12" s="22">
        <f t="shared" si="0"/>
        <v>8845.1882993789222</v>
      </c>
      <c r="M12" s="22">
        <f t="shared" si="0"/>
        <v>8828.1522243803938</v>
      </c>
      <c r="N12" s="22">
        <f t="shared" si="0"/>
        <v>8811.1489613290523</v>
      </c>
      <c r="O12" s="4"/>
      <c r="P12" s="11" t="s">
        <v>28</v>
      </c>
      <c r="Q12" s="23">
        <f>D4</f>
        <v>9000</v>
      </c>
      <c r="R12" s="23">
        <f>$C12-($C12*Q13)+Q21</f>
        <v>8820</v>
      </c>
      <c r="S12" s="23">
        <f>R12-(R12*Q13)+R21</f>
        <v>8643.6</v>
      </c>
      <c r="T12" s="23">
        <f>S12-(S12*Q13)+S21</f>
        <v>8470.728000000001</v>
      </c>
      <c r="U12" s="23">
        <f>T12-(T12*Q13)+T21</f>
        <v>8301.3134400000017</v>
      </c>
      <c r="V12" s="23">
        <f>U12-(U12*Q13)+U21</f>
        <v>8135.2871712000015</v>
      </c>
      <c r="W12" s="23">
        <f>V12-(V12*Q13)+V21</f>
        <v>7972.5814277760019</v>
      </c>
      <c r="X12" s="23">
        <f>W12-(W12*Q13)+W21</f>
        <v>7813.1297992204818</v>
      </c>
      <c r="Y12" s="23">
        <f>X12-(X12*Q13)+X21</f>
        <v>7656.8672032360719</v>
      </c>
      <c r="Z12" s="23">
        <f t="shared" ref="Z12:AB12" si="1">Y12-(Y12*R13)+Y21</f>
        <v>7503.7298591713507</v>
      </c>
      <c r="AA12" s="23">
        <f t="shared" si="1"/>
        <v>7353.655261987924</v>
      </c>
      <c r="AB12" s="23">
        <f t="shared" si="1"/>
        <v>7206.5821567481653</v>
      </c>
    </row>
    <row r="13" spans="2:28" ht="12.6" hidden="1" outlineLevel="1" x14ac:dyDescent="0.3">
      <c r="B13" s="10" t="s">
        <v>29</v>
      </c>
      <c r="C13" s="14">
        <v>0.02</v>
      </c>
      <c r="D13" s="14">
        <v>0.02</v>
      </c>
      <c r="E13" s="14">
        <v>0.02</v>
      </c>
      <c r="F13" s="14">
        <v>0.02</v>
      </c>
      <c r="G13" s="14">
        <v>0.02</v>
      </c>
      <c r="H13" s="14">
        <v>0.02</v>
      </c>
      <c r="I13" s="14">
        <v>0.02</v>
      </c>
      <c r="J13" s="14">
        <v>0.02</v>
      </c>
      <c r="K13" s="14">
        <v>0.02</v>
      </c>
      <c r="L13" s="14">
        <v>0.02</v>
      </c>
      <c r="M13" s="14">
        <v>0.02</v>
      </c>
      <c r="N13" s="14">
        <v>0.02</v>
      </c>
      <c r="O13" s="4"/>
      <c r="P13" s="11" t="s">
        <v>29</v>
      </c>
      <c r="Q13" s="15">
        <v>0.02</v>
      </c>
      <c r="R13" s="16">
        <v>0.02</v>
      </c>
      <c r="S13" s="15">
        <v>0.02</v>
      </c>
      <c r="T13" s="15">
        <v>0.02</v>
      </c>
      <c r="U13" s="15">
        <v>0.02</v>
      </c>
      <c r="V13" s="15">
        <v>0.02</v>
      </c>
      <c r="W13" s="15">
        <v>0.02</v>
      </c>
      <c r="X13" s="15">
        <v>0.02</v>
      </c>
      <c r="Y13" s="15">
        <v>0.02</v>
      </c>
      <c r="Z13" s="15">
        <v>0.02</v>
      </c>
      <c r="AA13" s="15">
        <v>0.02</v>
      </c>
      <c r="AB13" s="15">
        <v>0.02</v>
      </c>
    </row>
    <row r="14" spans="2:28" ht="12.6" hidden="1" outlineLevel="1" x14ac:dyDescent="0.3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4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2:28" ht="12.6" hidden="1" outlineLevel="1" x14ac:dyDescent="0.3">
      <c r="B15" s="10" t="s">
        <v>6</v>
      </c>
      <c r="C15" s="17">
        <f>$C5</f>
        <v>0.21990000000000001</v>
      </c>
      <c r="D15" s="17">
        <f t="shared" ref="D15:K15" si="2">$C5</f>
        <v>0.21990000000000001</v>
      </c>
      <c r="E15" s="17">
        <f t="shared" si="2"/>
        <v>0.21990000000000001</v>
      </c>
      <c r="F15" s="17">
        <f t="shared" si="2"/>
        <v>0.21990000000000001</v>
      </c>
      <c r="G15" s="17">
        <f t="shared" si="2"/>
        <v>0.21990000000000001</v>
      </c>
      <c r="H15" s="17">
        <f t="shared" si="2"/>
        <v>0.21990000000000001</v>
      </c>
      <c r="I15" s="17">
        <f t="shared" si="2"/>
        <v>0.21990000000000001</v>
      </c>
      <c r="J15" s="17">
        <f t="shared" si="2"/>
        <v>0.21990000000000001</v>
      </c>
      <c r="K15" s="17">
        <f t="shared" si="2"/>
        <v>0.21990000000000001</v>
      </c>
      <c r="L15" s="17">
        <f t="shared" ref="L15:N15" si="3">$C5</f>
        <v>0.21990000000000001</v>
      </c>
      <c r="M15" s="17">
        <f t="shared" si="3"/>
        <v>0.21990000000000001</v>
      </c>
      <c r="N15" s="17">
        <f t="shared" si="3"/>
        <v>0.21990000000000001</v>
      </c>
      <c r="O15" s="4"/>
      <c r="P15" s="11" t="s">
        <v>6</v>
      </c>
      <c r="Q15" s="18">
        <f>$D5</f>
        <v>0</v>
      </c>
      <c r="R15" s="18">
        <f t="shared" ref="R15:Y15" si="4">$D5</f>
        <v>0</v>
      </c>
      <c r="S15" s="18">
        <f t="shared" si="4"/>
        <v>0</v>
      </c>
      <c r="T15" s="18">
        <f t="shared" si="4"/>
        <v>0</v>
      </c>
      <c r="U15" s="18">
        <f t="shared" si="4"/>
        <v>0</v>
      </c>
      <c r="V15" s="18">
        <f t="shared" si="4"/>
        <v>0</v>
      </c>
      <c r="W15" s="18">
        <f t="shared" si="4"/>
        <v>0</v>
      </c>
      <c r="X15" s="18">
        <f t="shared" si="4"/>
        <v>0</v>
      </c>
      <c r="Y15" s="18">
        <f t="shared" si="4"/>
        <v>0</v>
      </c>
      <c r="Z15" s="18">
        <f t="shared" ref="Z15:AB15" si="5">$D5</f>
        <v>0</v>
      </c>
      <c r="AA15" s="18">
        <f t="shared" si="5"/>
        <v>0</v>
      </c>
      <c r="AB15" s="18">
        <f t="shared" si="5"/>
        <v>0</v>
      </c>
    </row>
    <row r="16" spans="2:28" ht="12.6" hidden="1" outlineLevel="1" x14ac:dyDescent="0.3">
      <c r="B16" s="10" t="s">
        <v>30</v>
      </c>
      <c r="C16" s="19">
        <f>C6</f>
        <v>0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4"/>
      <c r="P16" s="11" t="s">
        <v>31</v>
      </c>
      <c r="Q16" s="16">
        <f>D6</f>
        <v>0.03</v>
      </c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2:28" ht="12.6" hidden="1" outlineLevel="1" x14ac:dyDescent="0.3">
      <c r="B17" s="10" t="s">
        <v>8</v>
      </c>
      <c r="C17" s="20" t="str">
        <f>C7</f>
        <v>N/A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4"/>
      <c r="P17" s="11" t="s">
        <v>8</v>
      </c>
      <c r="Q17" s="21">
        <f>D7</f>
        <v>12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2:28" ht="12.6" hidden="1" outlineLevel="1" x14ac:dyDescent="0.3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4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2:28" ht="12.6" hidden="1" outlineLevel="1" x14ac:dyDescent="0.3">
      <c r="B19" s="10" t="s">
        <v>10</v>
      </c>
      <c r="C19" s="17">
        <f t="shared" ref="C19:K19" si="6">C15/365</f>
        <v>6.0246575342465757E-4</v>
      </c>
      <c r="D19" s="17">
        <f t="shared" si="6"/>
        <v>6.0246575342465757E-4</v>
      </c>
      <c r="E19" s="17">
        <f t="shared" si="6"/>
        <v>6.0246575342465757E-4</v>
      </c>
      <c r="F19" s="17">
        <f t="shared" si="6"/>
        <v>6.0246575342465757E-4</v>
      </c>
      <c r="G19" s="17">
        <f t="shared" si="6"/>
        <v>6.0246575342465757E-4</v>
      </c>
      <c r="H19" s="17">
        <f t="shared" si="6"/>
        <v>6.0246575342465757E-4</v>
      </c>
      <c r="I19" s="17">
        <f t="shared" si="6"/>
        <v>6.0246575342465757E-4</v>
      </c>
      <c r="J19" s="17">
        <f t="shared" si="6"/>
        <v>6.0246575342465757E-4</v>
      </c>
      <c r="K19" s="17">
        <f t="shared" si="6"/>
        <v>6.0246575342465757E-4</v>
      </c>
      <c r="L19" s="17">
        <f t="shared" ref="L19:N19" si="7">L15/365</f>
        <v>6.0246575342465757E-4</v>
      </c>
      <c r="M19" s="17">
        <f t="shared" si="7"/>
        <v>6.0246575342465757E-4</v>
      </c>
      <c r="N19" s="17">
        <f t="shared" si="7"/>
        <v>6.0246575342465757E-4</v>
      </c>
      <c r="O19" s="4"/>
      <c r="P19" s="11" t="s">
        <v>10</v>
      </c>
      <c r="Q19" s="18">
        <f t="shared" ref="Q19:Y19" si="8">Q15/365</f>
        <v>0</v>
      </c>
      <c r="R19" s="18">
        <f t="shared" si="8"/>
        <v>0</v>
      </c>
      <c r="S19" s="18">
        <f t="shared" si="8"/>
        <v>0</v>
      </c>
      <c r="T19" s="18">
        <f t="shared" si="8"/>
        <v>0</v>
      </c>
      <c r="U19" s="18">
        <f t="shared" si="8"/>
        <v>0</v>
      </c>
      <c r="V19" s="18">
        <f t="shared" si="8"/>
        <v>0</v>
      </c>
      <c r="W19" s="18">
        <f t="shared" si="8"/>
        <v>0</v>
      </c>
      <c r="X19" s="18">
        <f t="shared" si="8"/>
        <v>0</v>
      </c>
      <c r="Y19" s="18">
        <f t="shared" si="8"/>
        <v>0</v>
      </c>
      <c r="Z19" s="18">
        <f t="shared" ref="Z19:AB19" si="9">Z15/365</f>
        <v>0</v>
      </c>
      <c r="AA19" s="18">
        <f t="shared" si="9"/>
        <v>0</v>
      </c>
      <c r="AB19" s="18">
        <f t="shared" si="9"/>
        <v>0</v>
      </c>
    </row>
    <row r="20" spans="2:28" ht="12.6" hidden="1" outlineLevel="1" x14ac:dyDescent="0.3">
      <c r="B20" s="10" t="s">
        <v>11</v>
      </c>
      <c r="C20" s="22">
        <f t="shared" ref="C20:K20" si="10">C12*C19</f>
        <v>5.422191780821918</v>
      </c>
      <c r="D20" s="22">
        <f t="shared" si="10"/>
        <v>5.4117484908988551</v>
      </c>
      <c r="E20" s="22">
        <f t="shared" si="10"/>
        <v>5.401325315038302</v>
      </c>
      <c r="F20" s="22">
        <f t="shared" si="10"/>
        <v>5.3909222145000228</v>
      </c>
      <c r="G20" s="22">
        <f t="shared" si="10"/>
        <v>5.3805391506183975</v>
      </c>
      <c r="H20" s="22">
        <f t="shared" si="10"/>
        <v>5.3701760848022744</v>
      </c>
      <c r="I20" s="22">
        <f t="shared" si="10"/>
        <v>5.3598329785348326</v>
      </c>
      <c r="J20" s="22">
        <f t="shared" si="10"/>
        <v>5.3495097933734366</v>
      </c>
      <c r="K20" s="22">
        <f t="shared" si="10"/>
        <v>5.3392064909494872</v>
      </c>
      <c r="L20" s="22">
        <f t="shared" ref="L20:N20" si="11">L12*L19</f>
        <v>5.3289230329682882</v>
      </c>
      <c r="M20" s="22">
        <f t="shared" si="11"/>
        <v>5.3186593812089002</v>
      </c>
      <c r="N20" s="22">
        <f t="shared" si="11"/>
        <v>5.3084154975239963</v>
      </c>
      <c r="O20" s="4"/>
      <c r="P20" s="11" t="s">
        <v>11</v>
      </c>
      <c r="Q20" s="23">
        <f t="shared" ref="Q20:Y20" si="12">Q12*Q19</f>
        <v>0</v>
      </c>
      <c r="R20" s="23">
        <f t="shared" si="12"/>
        <v>0</v>
      </c>
      <c r="S20" s="23">
        <f t="shared" si="12"/>
        <v>0</v>
      </c>
      <c r="T20" s="23">
        <f t="shared" si="12"/>
        <v>0</v>
      </c>
      <c r="U20" s="23">
        <f t="shared" si="12"/>
        <v>0</v>
      </c>
      <c r="V20" s="23">
        <f t="shared" si="12"/>
        <v>0</v>
      </c>
      <c r="W20" s="23">
        <f t="shared" si="12"/>
        <v>0</v>
      </c>
      <c r="X20" s="23">
        <f t="shared" si="12"/>
        <v>0</v>
      </c>
      <c r="Y20" s="23">
        <f t="shared" si="12"/>
        <v>0</v>
      </c>
      <c r="Z20" s="23">
        <f t="shared" ref="Z20:AB20" si="13">Z12*Z19</f>
        <v>0</v>
      </c>
      <c r="AA20" s="23">
        <f t="shared" si="13"/>
        <v>0</v>
      </c>
      <c r="AB20" s="23">
        <f t="shared" si="13"/>
        <v>0</v>
      </c>
    </row>
    <row r="21" spans="2:28" ht="12.6" hidden="1" outlineLevel="1" x14ac:dyDescent="0.3">
      <c r="B21" s="10" t="s">
        <v>12</v>
      </c>
      <c r="C21" s="22">
        <f>C20*30</f>
        <v>162.66575342465754</v>
      </c>
      <c r="D21" s="22">
        <f t="shared" ref="D21:K21" si="14">D20*30</f>
        <v>162.35245472696565</v>
      </c>
      <c r="E21" s="22">
        <f t="shared" si="14"/>
        <v>162.03975945114905</v>
      </c>
      <c r="F21" s="22">
        <f t="shared" si="14"/>
        <v>161.72766643500069</v>
      </c>
      <c r="G21" s="22">
        <f t="shared" si="14"/>
        <v>161.41617451855191</v>
      </c>
      <c r="H21" s="22">
        <f t="shared" si="14"/>
        <v>161.10528254406825</v>
      </c>
      <c r="I21" s="22">
        <f t="shared" si="14"/>
        <v>160.79498935604499</v>
      </c>
      <c r="J21" s="22">
        <f t="shared" si="14"/>
        <v>160.48529380120308</v>
      </c>
      <c r="K21" s="22">
        <f t="shared" si="14"/>
        <v>160.1761947284846</v>
      </c>
      <c r="L21" s="22">
        <f t="shared" ref="L21:N21" si="15">L20*30</f>
        <v>159.86769098904864</v>
      </c>
      <c r="M21" s="22">
        <f t="shared" si="15"/>
        <v>159.559781436267</v>
      </c>
      <c r="N21" s="22">
        <f t="shared" si="15"/>
        <v>159.25246492571989</v>
      </c>
      <c r="O21" s="4"/>
      <c r="P21" s="11" t="s">
        <v>12</v>
      </c>
      <c r="Q21" s="23">
        <f>Q20*30</f>
        <v>0</v>
      </c>
      <c r="R21" s="23">
        <f t="shared" ref="R21:Y21" si="16">R20*30</f>
        <v>0</v>
      </c>
      <c r="S21" s="23">
        <f t="shared" si="16"/>
        <v>0</v>
      </c>
      <c r="T21" s="23">
        <f t="shared" si="16"/>
        <v>0</v>
      </c>
      <c r="U21" s="23">
        <f t="shared" si="16"/>
        <v>0</v>
      </c>
      <c r="V21" s="23">
        <f t="shared" si="16"/>
        <v>0</v>
      </c>
      <c r="W21" s="23">
        <f t="shared" si="16"/>
        <v>0</v>
      </c>
      <c r="X21" s="23">
        <f t="shared" si="16"/>
        <v>0</v>
      </c>
      <c r="Y21" s="23">
        <f t="shared" si="16"/>
        <v>0</v>
      </c>
      <c r="Z21" s="23">
        <f t="shared" ref="Z21:AB21" si="17">Z20*30</f>
        <v>0</v>
      </c>
      <c r="AA21" s="23">
        <f t="shared" si="17"/>
        <v>0</v>
      </c>
      <c r="AB21" s="23">
        <f t="shared" si="17"/>
        <v>0</v>
      </c>
    </row>
    <row r="22" spans="2:28" ht="12.6" hidden="1" outlineLevel="1" x14ac:dyDescent="0.3">
      <c r="B22" s="10"/>
      <c r="C22" s="2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4"/>
      <c r="P22" s="11"/>
      <c r="Q22" s="2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2:28" ht="12.6" hidden="1" outlineLevel="1" x14ac:dyDescent="0.3">
      <c r="B23" s="10" t="s">
        <v>32</v>
      </c>
      <c r="C23" s="22">
        <f>SUM(C21:N21)</f>
        <v>1931.4435063371616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4"/>
      <c r="P23" s="11" t="s">
        <v>32</v>
      </c>
      <c r="Q23" s="23">
        <f>SUM(Q21:Y21)</f>
        <v>0</v>
      </c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2:28" ht="12.6" hidden="1" outlineLevel="1" x14ac:dyDescent="0.3">
      <c r="B24" s="10" t="s">
        <v>26</v>
      </c>
      <c r="C24" s="24">
        <f>C12*C16</f>
        <v>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4"/>
      <c r="P24" s="11" t="s">
        <v>30</v>
      </c>
      <c r="Q24" s="23">
        <f>Q12*Q16</f>
        <v>270</v>
      </c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2:28" ht="12.6" hidden="1" outlineLevel="1" x14ac:dyDescent="0.3">
      <c r="B25" s="10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4"/>
      <c r="P25" s="11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2:28" ht="12.6" hidden="1" outlineLevel="1" x14ac:dyDescent="0.3">
      <c r="B26" s="10" t="s">
        <v>33</v>
      </c>
      <c r="C26" s="22">
        <f>SUM(C23:C24)</f>
        <v>1931.4435063371616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4"/>
      <c r="P26" s="11" t="s">
        <v>34</v>
      </c>
      <c r="Q26" s="23">
        <f>SUM(Q23:Q24)</f>
        <v>270</v>
      </c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2:28" collapsed="1" x14ac:dyDescent="0.3"/>
  </sheetData>
  <sheetProtection algorithmName="SHA-512" hashValue="sr5RRuz0qwZ6Xjp7KfonmVgeQz3YV+ZkOTHmpVHBrZ4JEoQ3lUZgK+sSS0TxknQPH1yZWVorSJ5HLExSRF3b5A==" saltValue="h76rDbLlDbaiarZTP3cBiw==" spinCount="100000" sheet="1" objects="1" scenarios="1"/>
  <mergeCells count="6">
    <mergeCell ref="B9:N9"/>
    <mergeCell ref="P9:AB9"/>
    <mergeCell ref="Q10:AB10"/>
    <mergeCell ref="B1:AB1"/>
    <mergeCell ref="B2:AB2"/>
    <mergeCell ref="C10:N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88C6-46A7-4D9E-94BF-63AA4CA70DF6}">
  <dimension ref="A1"/>
  <sheetViews>
    <sheetView workbookViewId="0">
      <selection activeCell="F29" sqref="F29"/>
    </sheetView>
  </sheetViews>
  <sheetFormatPr defaultRowHeight="14.4" x14ac:dyDescent="0.3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482D6F5A5804B9434CD05313BC752" ma:contentTypeVersion="21" ma:contentTypeDescription="Create a new document." ma:contentTypeScope="" ma:versionID="d8906501e61cec47b689dacaf6f3bf35">
  <xsd:schema xmlns:xsd="http://www.w3.org/2001/XMLSchema" xmlns:xs="http://www.w3.org/2001/XMLSchema" xmlns:p="http://schemas.microsoft.com/office/2006/metadata/properties" xmlns:ns2="c4bc7b7d-4793-47dc-b3ed-e59a79012d3f" xmlns:ns3="f6f98d9f-3d98-4219-9134-0a94da78d82b" targetNamespace="http://schemas.microsoft.com/office/2006/metadata/properties" ma:root="true" ma:fieldsID="f7030804ef491890d15a14a147930ee8" ns2:_="" ns3:_="">
    <xsd:import namespace="c4bc7b7d-4793-47dc-b3ed-e59a79012d3f"/>
    <xsd:import namespace="f6f98d9f-3d98-4219-9134-0a94da78d8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TrainingDescription" minOccurs="0"/>
                <xsd:element ref="ns2:MediaServiceObjectDetectorVersions" minOccurs="0"/>
                <xsd:element ref="ns2:MediaServiceSearchProperties" minOccurs="0"/>
                <xsd:element ref="ns2:CampaignYea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c7b7d-4793-47dc-b3ed-e59a79012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fd5e965-6d1d-4020-ac90-5b28cbd0e4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rainingDescription" ma:index="24" nillable="true" ma:displayName="Training Description" ma:description="A short description of the contents of the training." ma:format="Dropdown" ma:internalName="TrainingDescription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mpaignYear" ma:index="27" nillable="true" ma:displayName="Campaign Year" ma:format="Dropdown" ma:internalName="CampaignYear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98d9f-3d98-4219-9134-0a94da78d82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134626a-7b35-4720-994f-b9a456b37fe0}" ma:internalName="TaxCatchAll" ma:showField="CatchAllData" ma:web="f6f98d9f-3d98-4219-9134-0a94da78d8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bc7b7d-4793-47dc-b3ed-e59a79012d3f">
      <Terms xmlns="http://schemas.microsoft.com/office/infopath/2007/PartnerControls"/>
    </lcf76f155ced4ddcb4097134ff3c332f>
    <TrainingDescription xmlns="c4bc7b7d-4793-47dc-b3ed-e59a79012d3f" xsi:nil="true"/>
    <TaxCatchAll xmlns="f6f98d9f-3d98-4219-9134-0a94da78d82b" xsi:nil="true"/>
    <CampaignYear xmlns="c4bc7b7d-4793-47dc-b3ed-e59a79012d3f" xsi:nil="true"/>
  </documentManagement>
</p:properties>
</file>

<file path=customXml/itemProps1.xml><?xml version="1.0" encoding="utf-8"?>
<ds:datastoreItem xmlns:ds="http://schemas.openxmlformats.org/officeDocument/2006/customXml" ds:itemID="{40A9E37D-EAEC-44FD-BBDD-B22410D41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bc7b7d-4793-47dc-b3ed-e59a79012d3f"/>
    <ds:schemaRef ds:uri="f6f98d9f-3d98-4219-9134-0a94da78d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ABBDC-8CAD-4033-AEF8-EACAA0B4DF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B556F3-5641-4CB0-AC00-983714C1FA4C}">
  <ds:schemaRefs>
    <ds:schemaRef ds:uri="http://purl.org/dc/dcmitype/"/>
    <ds:schemaRef ds:uri="http://schemas.microsoft.com/office/infopath/2007/PartnerControls"/>
    <ds:schemaRef ds:uri="f6f98d9f-3d98-4219-9134-0a94da78d82b"/>
    <ds:schemaRef ds:uri="http://schemas.microsoft.com/office/2006/metadata/properties"/>
    <ds:schemaRef ds:uri="http://schemas.microsoft.com/office/2006/documentManagement/types"/>
    <ds:schemaRef ds:uri="c4bc7b7d-4793-47dc-b3ed-e59a79012d3f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2026 BT Calculator</vt:lpstr>
      <vt:lpstr>Working Sheet</vt:lpstr>
      <vt:lpstr>Sheet1</vt:lpstr>
    </vt:vector>
  </TitlesOfParts>
  <Manager/>
  <Company>GTD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Arif Ahmed</dc:creator>
  <cp:keywords/>
  <dc:description/>
  <cp:lastModifiedBy>Stephanie Lockhart</cp:lastModifiedBy>
  <cp:revision/>
  <dcterms:created xsi:type="dcterms:W3CDTF">2023-10-12T18:03:34Z</dcterms:created>
  <dcterms:modified xsi:type="dcterms:W3CDTF">2026-02-05T18:36:58Z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694e0f-943f-4e6f-bf55-6e34fbc91307_Enabled">
    <vt:lpwstr>true</vt:lpwstr>
  </property>
  <property fmtid="{D5CDD505-2E9C-101B-9397-08002B2CF9AE}" pid="3" name="MSIP_Label_a9694e0f-943f-4e6f-bf55-6e34fbc91307_SetDate">
    <vt:lpwstr>2023-10-12T18:03:35Z</vt:lpwstr>
  </property>
  <property fmtid="{D5CDD505-2E9C-101B-9397-08002B2CF9AE}" pid="4" name="MSIP_Label_a9694e0f-943f-4e6f-bf55-6e34fbc91307_Method">
    <vt:lpwstr>Standard</vt:lpwstr>
  </property>
  <property fmtid="{D5CDD505-2E9C-101B-9397-08002B2CF9AE}" pid="5" name="MSIP_Label_a9694e0f-943f-4e6f-bf55-6e34fbc91307_Name">
    <vt:lpwstr>Usage interne</vt:lpwstr>
  </property>
  <property fmtid="{D5CDD505-2E9C-101B-9397-08002B2CF9AE}" pid="6" name="MSIP_Label_a9694e0f-943f-4e6f-bf55-6e34fbc91307_SiteId">
    <vt:lpwstr>728d20a5-0b44-47dd-9470-20f37cbf2d9a</vt:lpwstr>
  </property>
  <property fmtid="{D5CDD505-2E9C-101B-9397-08002B2CF9AE}" pid="7" name="MSIP_Label_a9694e0f-943f-4e6f-bf55-6e34fbc91307_ActionId">
    <vt:lpwstr>d7dc0c4f-99f9-41e9-9700-41a3b30cf4e2</vt:lpwstr>
  </property>
  <property fmtid="{D5CDD505-2E9C-101B-9397-08002B2CF9AE}" pid="8" name="MSIP_Label_a9694e0f-943f-4e6f-bf55-6e34fbc91307_ContentBits">
    <vt:lpwstr>0</vt:lpwstr>
  </property>
  <property fmtid="{D5CDD505-2E9C-101B-9397-08002B2CF9AE}" pid="9" name="ContentTypeId">
    <vt:lpwstr>0x010100310482D6F5A5804B9434CD05313BC752</vt:lpwstr>
  </property>
  <property fmtid="{D5CDD505-2E9C-101B-9397-08002B2CF9AE}" pid="10" name="MediaServiceImageTags">
    <vt:lpwstr/>
  </property>
</Properties>
</file>